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8B97F32E-B264-4023-842B-CE187E8FFED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5" i="3"/>
  <c r="B13" i="3"/>
  <c r="B12" i="3"/>
  <c r="O9" i="3"/>
  <c r="O8" i="3"/>
  <c r="O7" i="3"/>
  <c r="C12" i="3" l="1"/>
  <c r="C13" i="3" l="1"/>
  <c r="I13" i="3" s="1"/>
  <c r="I12" i="3"/>
  <c r="H12" i="3"/>
  <c r="H13" i="3" l="1"/>
  <c r="C14" i="3"/>
  <c r="I14" i="3" s="1"/>
  <c r="C15" i="3" l="1"/>
  <c r="I15" i="3" s="1"/>
  <c r="I17" i="3" s="1"/>
  <c r="C20" i="3" s="1"/>
  <c r="H14" i="3"/>
  <c r="H15" i="3" l="1"/>
  <c r="H17" i="3" s="1"/>
  <c r="C18" i="3" s="1"/>
  <c r="C16" i="3"/>
</calcChain>
</file>

<file path=xl/sharedStrings.xml><?xml version="1.0" encoding="utf-8"?>
<sst xmlns="http://schemas.openxmlformats.org/spreadsheetml/2006/main" count="22" uniqueCount="21">
  <si>
    <r>
      <rPr>
        <i/>
        <u/>
        <sz val="14"/>
        <color rgb="FF000000"/>
        <rFont val="Arial"/>
        <family val="2"/>
      </rPr>
      <t>Calculateur du partage des coûts dans le secteur public</t>
    </r>
  </si>
  <si>
    <r>
      <rPr>
        <b/>
        <sz val="10"/>
        <color rgb="FF000000"/>
        <rFont val="Arial"/>
        <family val="2"/>
      </rPr>
      <t>PARTAGE DES COÛTS</t>
    </r>
  </si>
  <si>
    <r>
      <rPr>
        <b/>
        <sz val="10"/>
        <color rgb="FF000000"/>
        <rFont val="Arial"/>
        <family val="2"/>
      </rPr>
      <t>MONTANT DES COÛTS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</si>
  <si>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</si>
  <si>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</si>
  <si>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r>
      <rPr>
        <b/>
        <sz val="10"/>
        <color rgb="FF000000"/>
        <rFont val="Arial"/>
        <family val="2"/>
      </rPr>
      <t>Part des coûts qui revient à la Province</t>
    </r>
  </si>
  <si>
    <r>
      <rPr>
        <b/>
        <sz val="10"/>
        <color rgb="FF000000"/>
        <rFont val="Arial"/>
        <family val="2"/>
      </rPr>
      <t>Part des coûts qui revient à la municipalité</t>
    </r>
  </si>
  <si>
    <r>
      <rPr>
        <b/>
        <sz val="10"/>
        <color rgb="FF000000"/>
        <rFont val="Arial"/>
        <family val="2"/>
      </rPr>
      <t>PALIERS DE PARTAGE DES COÛTS SELON LA POPULATION MUNICIPALE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</si>
  <si>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</si>
  <si>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</si>
  <si>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t xml:space="preserve">    Entrez le montant des coûts à partager</t>
  </si>
  <si>
    <t xml:space="preserve">    Entrez la population de votre municipalité</t>
  </si>
  <si>
    <t>MONTANT TOTAL DES COÛTS PAR PALIER</t>
  </si>
  <si>
    <t>Montant des coûts à partager :</t>
  </si>
  <si>
    <t>TOTAL :</t>
  </si>
  <si>
    <t>Population municipale :</t>
  </si>
  <si>
    <t>Palier 1</t>
  </si>
  <si>
    <t>Palier 2</t>
  </si>
  <si>
    <t>Palier 3</t>
  </si>
  <si>
    <t>Palier 4</t>
  </si>
  <si>
    <r>
      <t>Pour les catastrophes survenues entre le 1</t>
    </r>
    <r>
      <rPr>
        <i/>
        <vertAlign val="superscript"/>
        <sz val="10"/>
        <color rgb="FF000000"/>
        <rFont val="Arial"/>
        <family val="2"/>
      </rPr>
      <t>er</t>
    </r>
    <r>
      <rPr>
        <i/>
        <sz val="10"/>
        <color rgb="FF000000"/>
        <rFont val="Arial"/>
        <family val="2"/>
      </rPr>
      <t> janvier 2026 et le 31 décembre 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</si>
</sst>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  <numFmt numFmtId="169" formatCode="0_)%"/>
    <numFmt numFmtId="170" formatCode="_ * #,##0.00_)&quot;$&quot;_ ;_ * \(#,##0.00\)\ &quot;$&quot;_ ;_ * &quot;-&quot;??_)&quot;$&quot;_ ;_ @_ "/>
  </numFmts>
  <fonts count="13" x14ac:knownFonts="1"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u/>
      <sz val="14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i/>
      <sz val="10"/>
      <color rgb="FFFF66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vertAlign val="superscript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F9F1"/>
        <bgColor indexed="64"/>
      </patternFill>
    </fill>
  </fills>
  <borders count="20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theme="9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166" fontId="3" fillId="0" borderId="1" xfId="3" applyNumberFormat="1" applyFont="1" applyFill="1" applyBorder="1" applyAlignment="1" applyProtection="1">
      <alignment vertical="center"/>
      <protection locked="0"/>
    </xf>
    <xf numFmtId="166" fontId="0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8" fontId="0" fillId="0" borderId="10" xfId="2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4" fontId="0" fillId="0" borderId="0" xfId="0" applyNumberFormat="1"/>
    <xf numFmtId="166" fontId="0" fillId="0" borderId="0" xfId="0" applyNumberFormat="1"/>
    <xf numFmtId="165" fontId="0" fillId="0" borderId="0" xfId="3" applyFont="1"/>
    <xf numFmtId="166" fontId="0" fillId="0" borderId="0" xfId="3" applyNumberFormat="1" applyFont="1"/>
    <xf numFmtId="168" fontId="0" fillId="0" borderId="0" xfId="0" applyNumberFormat="1"/>
    <xf numFmtId="0" fontId="3" fillId="2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0" fillId="0" borderId="14" xfId="0" applyBorder="1" applyAlignment="1">
      <alignment vertical="center"/>
    </xf>
    <xf numFmtId="168" fontId="3" fillId="0" borderId="0" xfId="2" applyNumberFormat="1" applyFont="1"/>
    <xf numFmtId="0" fontId="3" fillId="5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/>
    <xf numFmtId="164" fontId="3" fillId="0" borderId="0" xfId="2" applyNumberFormat="1" applyFont="1"/>
    <xf numFmtId="164" fontId="3" fillId="0" borderId="15" xfId="2" applyNumberFormat="1" applyFont="1" applyBorder="1" applyAlignment="1">
      <alignment vertical="center"/>
    </xf>
    <xf numFmtId="164" fontId="3" fillId="0" borderId="16" xfId="2" applyNumberFormat="1" applyFont="1" applyBorder="1" applyAlignment="1">
      <alignment vertical="center"/>
    </xf>
    <xf numFmtId="164" fontId="3" fillId="0" borderId="17" xfId="2" applyNumberFormat="1" applyFont="1" applyFill="1" applyBorder="1" applyAlignment="1">
      <alignment horizontal="center" vertical="center"/>
    </xf>
    <xf numFmtId="164" fontId="3" fillId="0" borderId="16" xfId="2" applyNumberFormat="1" applyFont="1" applyFill="1" applyBorder="1" applyAlignment="1">
      <alignment horizontal="center" vertical="center"/>
    </xf>
    <xf numFmtId="169" fontId="3" fillId="5" borderId="6" xfId="0" applyNumberFormat="1" applyFont="1" applyFill="1" applyBorder="1" applyAlignment="1">
      <alignment horizontal="center" vertical="center"/>
    </xf>
    <xf numFmtId="169" fontId="3" fillId="5" borderId="7" xfId="0" applyNumberFormat="1" applyFont="1" applyFill="1" applyBorder="1" applyAlignment="1">
      <alignment horizontal="center" vertical="center"/>
    </xf>
    <xf numFmtId="169" fontId="3" fillId="2" borderId="8" xfId="0" applyNumberFormat="1" applyFont="1" applyFill="1" applyBorder="1" applyAlignment="1">
      <alignment horizontal="center" vertical="center"/>
    </xf>
    <xf numFmtId="169" fontId="3" fillId="2" borderId="3" xfId="0" applyNumberFormat="1" applyFont="1" applyFill="1" applyBorder="1" applyAlignment="1">
      <alignment horizontal="center" vertical="center"/>
    </xf>
    <xf numFmtId="169" fontId="3" fillId="3" borderId="8" xfId="0" applyNumberFormat="1" applyFont="1" applyFill="1" applyBorder="1" applyAlignment="1">
      <alignment horizontal="center" vertical="center"/>
    </xf>
    <xf numFmtId="169" fontId="3" fillId="3" borderId="3" xfId="0" applyNumberFormat="1" applyFont="1" applyFill="1" applyBorder="1" applyAlignment="1">
      <alignment horizontal="center" vertical="center"/>
    </xf>
    <xf numFmtId="169" fontId="3" fillId="4" borderId="4" xfId="0" applyNumberFormat="1" applyFont="1" applyFill="1" applyBorder="1" applyAlignment="1">
      <alignment horizontal="center" vertical="center"/>
    </xf>
    <xf numFmtId="169" fontId="3" fillId="4" borderId="9" xfId="1" applyNumberFormat="1" applyFont="1" applyFill="1" applyBorder="1" applyAlignment="1">
      <alignment horizontal="center" vertical="center"/>
    </xf>
    <xf numFmtId="170" fontId="3" fillId="5" borderId="7" xfId="2" applyNumberFormat="1" applyFont="1" applyFill="1" applyBorder="1" applyAlignment="1">
      <alignment vertical="center"/>
    </xf>
    <xf numFmtId="170" fontId="3" fillId="2" borderId="3" xfId="2" applyNumberFormat="1" applyFont="1" applyFill="1" applyBorder="1" applyAlignment="1">
      <alignment vertical="center"/>
    </xf>
    <xf numFmtId="170" fontId="3" fillId="3" borderId="3" xfId="2" applyNumberFormat="1" applyFont="1" applyFill="1" applyBorder="1" applyAlignment="1">
      <alignment vertical="center"/>
    </xf>
    <xf numFmtId="170" fontId="3" fillId="4" borderId="11" xfId="2" applyNumberFormat="1" applyFont="1" applyFill="1" applyBorder="1" applyAlignment="1">
      <alignment vertical="center"/>
    </xf>
    <xf numFmtId="170" fontId="3" fillId="5" borderId="6" xfId="2" applyNumberFormat="1" applyFont="1" applyFill="1" applyBorder="1" applyAlignment="1">
      <alignment horizontal="center" vertical="center"/>
    </xf>
    <xf numFmtId="170" fontId="3" fillId="5" borderId="7" xfId="2" applyNumberFormat="1" applyFont="1" applyFill="1" applyBorder="1" applyAlignment="1">
      <alignment horizontal="center" vertical="center"/>
    </xf>
    <xf numFmtId="170" fontId="3" fillId="2" borderId="8" xfId="2" applyNumberFormat="1" applyFont="1" applyFill="1" applyBorder="1" applyAlignment="1">
      <alignment horizontal="center" vertical="center"/>
    </xf>
    <xf numFmtId="170" fontId="3" fillId="2" borderId="3" xfId="2" applyNumberFormat="1" applyFont="1" applyFill="1" applyBorder="1" applyAlignment="1">
      <alignment horizontal="center" vertical="center"/>
    </xf>
    <xf numFmtId="170" fontId="3" fillId="3" borderId="8" xfId="2" applyNumberFormat="1" applyFont="1" applyFill="1" applyBorder="1" applyAlignment="1">
      <alignment horizontal="center" vertical="center"/>
    </xf>
    <xf numFmtId="170" fontId="3" fillId="3" borderId="3" xfId="2" applyNumberFormat="1" applyFont="1" applyFill="1" applyBorder="1" applyAlignment="1">
      <alignment horizontal="center" vertical="center"/>
    </xf>
    <xf numFmtId="170" fontId="3" fillId="4" borderId="4" xfId="2" applyNumberFormat="1" applyFont="1" applyFill="1" applyBorder="1" applyAlignment="1">
      <alignment horizontal="center" vertical="center"/>
    </xf>
    <xf numFmtId="170" fontId="3" fillId="4" borderId="9" xfId="2" applyNumberFormat="1" applyFont="1" applyFill="1" applyBorder="1" applyAlignment="1">
      <alignment horizontal="center" vertical="center"/>
    </xf>
    <xf numFmtId="170" fontId="3" fillId="0" borderId="1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0" xfId="0"/>
    <xf numFmtId="0" fontId="10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5876925" y="914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5886450" y="1295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818400</xdr:colOff>
      <xdr:row>20</xdr:row>
      <xdr:rowOff>2065</xdr:rowOff>
    </xdr:from>
    <xdr:to>
      <xdr:col>8</xdr:col>
      <xdr:colOff>884324</xdr:colOff>
      <xdr:row>30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28450" y="4040665"/>
          <a:ext cx="3304424" cy="1645760"/>
        </a:xfrm>
        <a:prstGeom prst="rect">
          <a:avLst/>
        </a:prstGeom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Remarque :</a:t>
          </a:r>
          <a:endParaRPr lang="en-CA" sz="1100"/>
        </a:p>
        <a:p>
          <a:pPr>
            <a:defRPr lang="en-CA"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Le montant calculé à chaque palier correspond à la population municipale multipliée par un coût fixe par habitant. Le coût maximal par habitant pour le palier 1 est de 3,92 $, il est de 11,78 $ pour le palier 2 et de 19,64 $ pour le palier 3. Le palier 4 comprend tous les coûts supérieurs à 19,64 $ par habitant.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6"/>
  <sheetViews>
    <sheetView tabSelected="1" zoomScaleNormal="100" workbookViewId="0">
      <selection activeCell="F5" sqref="F5"/>
    </sheetView>
  </sheetViews>
  <sheetFormatPr defaultColWidth="9.28515625" defaultRowHeight="12.75" x14ac:dyDescent="0.2"/>
  <cols>
    <col min="1" max="1" width="8.7109375" customWidth="1"/>
    <col min="2" max="2" width="40.5703125" customWidth="1"/>
    <col min="3" max="3" width="14.7109375" customWidth="1"/>
    <col min="4" max="4" width="2.570312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0.85546875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33" t="s">
        <v>20</v>
      </c>
    </row>
    <row r="4" spans="1:17" ht="13.5" thickBot="1" x14ac:dyDescent="0.25"/>
    <row r="5" spans="1:17" s="4" customFormat="1" ht="16.5" customHeight="1" thickBot="1" x14ac:dyDescent="0.25">
      <c r="B5" s="66" t="s">
        <v>15</v>
      </c>
      <c r="C5" s="67"/>
      <c r="D5" s="67"/>
      <c r="E5" s="67"/>
      <c r="F5" s="2">
        <v>0</v>
      </c>
      <c r="G5" s="3"/>
      <c r="H5" s="60" t="s">
        <v>11</v>
      </c>
    </row>
    <row r="6" spans="1:17" ht="13.5" thickBot="1" x14ac:dyDescent="0.25"/>
    <row r="7" spans="1:17" s="4" customFormat="1" ht="16.5" customHeight="1" thickBot="1" x14ac:dyDescent="0.25">
      <c r="B7" s="66" t="s">
        <v>13</v>
      </c>
      <c r="C7" s="67"/>
      <c r="D7" s="67"/>
      <c r="E7" s="67"/>
      <c r="F7" s="59">
        <v>0</v>
      </c>
      <c r="G7" s="3"/>
      <c r="H7" s="60" t="s">
        <v>10</v>
      </c>
      <c r="O7" s="16">
        <f>3.84*F5</f>
        <v>0</v>
      </c>
    </row>
    <row r="8" spans="1:17" x14ac:dyDescent="0.2">
      <c r="O8" s="17">
        <f>7.69*F5</f>
        <v>0</v>
      </c>
    </row>
    <row r="9" spans="1:17" x14ac:dyDescent="0.2">
      <c r="N9" s="12"/>
      <c r="O9" s="9">
        <f>7.69*F5</f>
        <v>0</v>
      </c>
      <c r="P9" s="9"/>
      <c r="Q9" s="9"/>
    </row>
    <row r="10" spans="1:17" x14ac:dyDescent="0.2">
      <c r="A10" s="26"/>
      <c r="B10" s="73" t="s">
        <v>7</v>
      </c>
      <c r="C10" s="71" t="s">
        <v>12</v>
      </c>
      <c r="D10" s="27"/>
      <c r="E10" s="68" t="s">
        <v>1</v>
      </c>
      <c r="F10" s="69"/>
      <c r="G10" s="28"/>
      <c r="H10" s="68" t="s">
        <v>2</v>
      </c>
      <c r="I10" s="69"/>
      <c r="K10" s="70"/>
      <c r="N10" s="12"/>
    </row>
    <row r="11" spans="1:17" ht="38.65" customHeight="1" x14ac:dyDescent="0.2">
      <c r="A11" s="26"/>
      <c r="B11" s="72"/>
      <c r="C11" s="72"/>
      <c r="D11" s="29"/>
      <c r="E11" s="30" t="s">
        <v>8</v>
      </c>
      <c r="F11" s="31" t="s">
        <v>9</v>
      </c>
      <c r="G11" s="32"/>
      <c r="H11" s="30" t="s">
        <v>3</v>
      </c>
      <c r="I11" s="31" t="s">
        <v>4</v>
      </c>
      <c r="J11" s="5"/>
      <c r="K11" s="70"/>
      <c r="N11" s="12"/>
    </row>
    <row r="12" spans="1:17" ht="20.100000000000001" customHeight="1" x14ac:dyDescent="0.2">
      <c r="A12" s="62" t="s">
        <v>16</v>
      </c>
      <c r="B12" s="24" t="str">
        <f>"Première tranche des coûts jusqu’ à"&amp;TEXT((F5*3.92),"# ##0,00 $")&amp;""</f>
        <v>Première tranche des coûts jusqu’ à 000 $</v>
      </c>
      <c r="C12" s="47">
        <f>MIN(F7,O7)</f>
        <v>0</v>
      </c>
      <c r="E12" s="39">
        <v>0</v>
      </c>
      <c r="F12" s="40">
        <v>1</v>
      </c>
      <c r="H12" s="51">
        <f>E12*C12</f>
        <v>0</v>
      </c>
      <c r="I12" s="52">
        <f>F12*C12</f>
        <v>0</v>
      </c>
      <c r="M12" s="10"/>
      <c r="N12" s="12"/>
    </row>
    <row r="13" spans="1:17" ht="20.100000000000001" customHeight="1" x14ac:dyDescent="0.2">
      <c r="A13" s="63" t="s">
        <v>17</v>
      </c>
      <c r="B13" s="14" t="str">
        <f>"Tous les coûts de "&amp;TEXT(((F$5*3.92)+0.01),"# ##0,00 $")&amp;" à "&amp;TEXT((F$5*11.78),"# ##0,00 $")</f>
        <v>Tous les coûts de  000 $ à  000 $</v>
      </c>
      <c r="C13" s="48">
        <f>IF(F7&gt;3610,MIN(F7-C12,O8),0)</f>
        <v>0</v>
      </c>
      <c r="E13" s="41">
        <v>0.5</v>
      </c>
      <c r="F13" s="42">
        <v>0.5</v>
      </c>
      <c r="H13" s="53">
        <f t="shared" ref="H13:H15" si="0">E13*C13</f>
        <v>0</v>
      </c>
      <c r="I13" s="54">
        <f t="shared" ref="I13:I15" si="1">F13*C13</f>
        <v>0</v>
      </c>
      <c r="L13" s="13"/>
      <c r="M13" s="10"/>
      <c r="N13" s="12"/>
    </row>
    <row r="14" spans="1:17" ht="20.100000000000001" customHeight="1" x14ac:dyDescent="0.2">
      <c r="A14" s="64" t="s">
        <v>18</v>
      </c>
      <c r="B14" s="25" t="str">
        <f>"Tous les coûts de "&amp;TEXT(((F$5*11.78)+0.01),"# ##0,00 $")&amp;" à "&amp;TEXT((F$5*19.64),"# ##0,00 $")</f>
        <v>Tous les coûts de  000 $ à  000 $</v>
      </c>
      <c r="C14" s="49">
        <f>IF(F7&gt;10850,MIN(F7-C12-C13,O9),0)</f>
        <v>0</v>
      </c>
      <c r="E14" s="43">
        <v>0.75</v>
      </c>
      <c r="F14" s="44">
        <v>0.25</v>
      </c>
      <c r="H14" s="55">
        <f t="shared" si="0"/>
        <v>0</v>
      </c>
      <c r="I14" s="56">
        <f t="shared" si="1"/>
        <v>0</v>
      </c>
      <c r="L14" s="9"/>
      <c r="N14" s="12"/>
    </row>
    <row r="15" spans="1:17" ht="20.100000000000001" customHeight="1" x14ac:dyDescent="0.2">
      <c r="A15" s="65" t="s">
        <v>19</v>
      </c>
      <c r="B15" s="15" t="str">
        <f>"Tous les coûts supérieurs à "&amp;TEXT(((F5*19.64)),"# ##0,00 $")</f>
        <v>Tous les coûts supérieurs à  000 $</v>
      </c>
      <c r="C15" s="50">
        <f>IF(F7&gt;18080,(F7-C12-C13-C14),0)</f>
        <v>0</v>
      </c>
      <c r="E15" s="45">
        <v>1</v>
      </c>
      <c r="F15" s="46">
        <v>0</v>
      </c>
      <c r="H15" s="57">
        <f t="shared" si="0"/>
        <v>0</v>
      </c>
      <c r="I15" s="58">
        <f t="shared" si="1"/>
        <v>0</v>
      </c>
    </row>
    <row r="16" spans="1:17" ht="13.5" thickBot="1" x14ac:dyDescent="0.25">
      <c r="B16" s="61" t="s">
        <v>14</v>
      </c>
      <c r="C16" s="34">
        <f>SUM(C12:C15)</f>
        <v>0</v>
      </c>
      <c r="H16" s="6"/>
      <c r="I16" s="6"/>
    </row>
    <row r="17" spans="2:9" ht="14.25" thickTop="1" thickBot="1" x14ac:dyDescent="0.25">
      <c r="B17" s="7"/>
      <c r="C17" s="23"/>
      <c r="F17" s="61" t="s">
        <v>14</v>
      </c>
      <c r="H17" s="37">
        <f>SUM(H12:H16)</f>
        <v>0</v>
      </c>
      <c r="I17" s="38">
        <f>SUM(I12:I16)</f>
        <v>0</v>
      </c>
    </row>
    <row r="18" spans="2:9" ht="14.25" thickTop="1" thickBot="1" x14ac:dyDescent="0.25">
      <c r="B18" s="18" t="s">
        <v>5</v>
      </c>
      <c r="C18" s="35">
        <f>$H$17</f>
        <v>0</v>
      </c>
      <c r="D18" s="22"/>
      <c r="E18" s="8"/>
    </row>
    <row r="19" spans="2:9" ht="14.25" thickTop="1" thickBot="1" x14ac:dyDescent="0.25">
      <c r="B19" s="19"/>
      <c r="C19" s="21"/>
    </row>
    <row r="20" spans="2:9" ht="14.25" thickTop="1" thickBot="1" x14ac:dyDescent="0.25">
      <c r="B20" s="18" t="s">
        <v>6</v>
      </c>
      <c r="C20" s="36">
        <f>$I$17</f>
        <v>0</v>
      </c>
      <c r="D20" s="4"/>
      <c r="E20" s="8"/>
    </row>
    <row r="21" spans="2:9" ht="13.5" thickTop="1" x14ac:dyDescent="0.2">
      <c r="B21" s="19"/>
      <c r="C21" s="20"/>
    </row>
    <row r="22" spans="2:9" x14ac:dyDescent="0.2">
      <c r="B22" s="18"/>
      <c r="D22" s="4"/>
      <c r="E22" s="8"/>
    </row>
    <row r="26" spans="2:9" x14ac:dyDescent="0.2">
      <c r="H26" s="11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Driedger, Cindy (MI)</dc:creator>
  <cp:keywords/>
  <dc:description/>
  <cp:lastModifiedBy>Sorko, Heather</cp:lastModifiedBy>
  <dcterms:created xsi:type="dcterms:W3CDTF">2020-03-20T20:38:07Z</dcterms:created>
  <dcterms:modified xsi:type="dcterms:W3CDTF">2026-02-23T14:52:35Z</dcterms:modified>
  <cp:category/>
</cp:coreProperties>
</file>